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60" windowWidth="16700" windowHeight="13480" firstSheet="2" activeTab="5"/>
  </bookViews>
  <sheets>
    <sheet name="Gymnazium Sahy" sheetId="1" r:id="rId1"/>
    <sheet name="1 - búracie práce" sheetId="2" r:id="rId2"/>
    <sheet name="2 - stavebná časť" sheetId="3" r:id="rId3"/>
    <sheet name="3 - elektroinštalácia" sheetId="4" r:id="rId4"/>
    <sheet name="4 - kanalizácia, vodovod, zdrav" sheetId="5" r:id="rId5"/>
    <sheet name="5 - Technologia" sheetId="6" r:id="rId6"/>
  </sheets>
  <definedNames>
    <definedName name="_xlnm.Print_Titles" localSheetId="1">'1 - búracie práce'!$10:$12</definedName>
    <definedName name="_xlnm.Print_Titles" localSheetId="2">'2 - stavebná časť'!$10:$12</definedName>
    <definedName name="_xlnm.Print_Titles" localSheetId="3">'3 - elektroinštalácia'!$10:$12</definedName>
    <definedName name="_xlnm.Print_Titles" localSheetId="4">'4 - kanalizácia, vodovod, zdrav'!$10:$12</definedName>
    <definedName name="_xlnm.Print_Titles" localSheetId="5">'5 - Technologia'!$10:$12</definedName>
    <definedName name="_xlnm.Print_Titles" localSheetId="0">'Gymnazium Sahy'!$1:$9</definedName>
  </definedNames>
  <calcPr fullCalcOnLoad="1"/>
</workbook>
</file>

<file path=xl/sharedStrings.xml><?xml version="1.0" encoding="utf-8"?>
<sst xmlns="http://schemas.openxmlformats.org/spreadsheetml/2006/main" count="254" uniqueCount="118">
  <si>
    <t>1</t>
  </si>
  <si>
    <t>HSV</t>
  </si>
  <si>
    <t>2</t>
  </si>
  <si>
    <t>9</t>
  </si>
  <si>
    <t>3</t>
  </si>
  <si>
    <t>PSV</t>
  </si>
  <si>
    <t>4</t>
  </si>
  <si>
    <t>5</t>
  </si>
  <si>
    <t>6</t>
  </si>
  <si>
    <t>7</t>
  </si>
  <si>
    <t>DPH</t>
  </si>
  <si>
    <t>Rekapitulácia objektov stavby</t>
  </si>
  <si>
    <t>Stavba:</t>
  </si>
  <si>
    <t>Objednávateľ:</t>
  </si>
  <si>
    <t>Zhotoviteľ:</t>
  </si>
  <si>
    <t xml:space="preserve">Miesto: </t>
  </si>
  <si>
    <t>Kód</t>
  </si>
  <si>
    <t>Zákazka</t>
  </si>
  <si>
    <t>Cena bez DPH</t>
  </si>
  <si>
    <t>Cena s DPH</t>
  </si>
  <si>
    <t>SO01</t>
  </si>
  <si>
    <t xml:space="preserve">        búracie práce   </t>
  </si>
  <si>
    <t xml:space="preserve">        stavebná časť   </t>
  </si>
  <si>
    <t xml:space="preserve">        elektroinštalácia   </t>
  </si>
  <si>
    <t>Celkom</t>
  </si>
  <si>
    <t xml:space="preserve">ROZPOČET  </t>
  </si>
  <si>
    <t>Časť:</t>
  </si>
  <si>
    <t>Č.</t>
  </si>
  <si>
    <t>Kód položky</t>
  </si>
  <si>
    <t>Popis</t>
  </si>
  <si>
    <t>MJ</t>
  </si>
  <si>
    <t>Množstvo celkom</t>
  </si>
  <si>
    <t>Cena jednotková</t>
  </si>
  <si>
    <t>Cena celkom bez DPH</t>
  </si>
  <si>
    <t xml:space="preserve">Práce a dodávky HSV   </t>
  </si>
  <si>
    <t xml:space="preserve">Zemné práce   </t>
  </si>
  <si>
    <t>ks</t>
  </si>
  <si>
    <t xml:space="preserve">Výkop v uzavretých priestoroch s naložením výkopu na dopravný prostriedok v hornine 1 až 4   </t>
  </si>
  <si>
    <t>m3</t>
  </si>
  <si>
    <t>162501.201</t>
  </si>
  <si>
    <t>kpl</t>
  </si>
  <si>
    <t xml:space="preserve">Vytrhanie obrúb kamenných, s vybúraním lôžka, z krajníkov alebo obrubníkov stojatých,  -0,14500t   </t>
  </si>
  <si>
    <t>m</t>
  </si>
  <si>
    <t xml:space="preserve">Odstránenie krytu v ploche nad 200 m2 z betónu prostého, hr. vrstvy do 150 mm,  -0,22500t   </t>
  </si>
  <si>
    <t>m2</t>
  </si>
  <si>
    <t xml:space="preserve">Ostatné konštrukcie a práce-búranie   </t>
  </si>
  <si>
    <t xml:space="preserve">Búranie dlažieb, z kamen., cement., terazzových, čadičových alebo keramických, hr. nad 10 mm,  -0,06500t   </t>
  </si>
  <si>
    <t xml:space="preserve">Odvoz sutiny a vybúraných hmôt na skládku do 1 km   </t>
  </si>
  <si>
    <t>t</t>
  </si>
  <si>
    <t xml:space="preserve">Odvoz sutiny a vybúraných hmôt na skládku za každý ďalší 1 km   </t>
  </si>
  <si>
    <t xml:space="preserve">Poplatok za skladovanie - betón, tehly, dlaždice (17 01 ), ostatné   </t>
  </si>
  <si>
    <t>979089712</t>
  </si>
  <si>
    <t xml:space="preserve">Prenájom kontajneru 5 m3   </t>
  </si>
  <si>
    <t xml:space="preserve">Práce a dodávky PSV   </t>
  </si>
  <si>
    <t>767</t>
  </si>
  <si>
    <t xml:space="preserve">Celkom   </t>
  </si>
  <si>
    <t>stavebná časť</t>
  </si>
  <si>
    <t xml:space="preserve">Zakladanie   </t>
  </si>
  <si>
    <t xml:space="preserve">Vankúše zhutnené pod základy zo štrkopiesku   </t>
  </si>
  <si>
    <t xml:space="preserve">Betón základových pásov, železový (bez výstuže), tr. C 20/25   </t>
  </si>
  <si>
    <t>99</t>
  </si>
  <si>
    <t xml:space="preserve">Presun hmôt HSV   </t>
  </si>
  <si>
    <t xml:space="preserve">Presun hmôt pre budovy  (801, 803, 812), zvislá konštr. z tehál, tvárnic, z kovu výšky do 6 m   </t>
  </si>
  <si>
    <t>711</t>
  </si>
  <si>
    <t xml:space="preserve">Izolácie proti vode a vlhkosti   </t>
  </si>
  <si>
    <t>7111139R1</t>
  </si>
  <si>
    <t xml:space="preserve">Konštrukcie ostatné   </t>
  </si>
  <si>
    <t>OST37</t>
  </si>
  <si>
    <t xml:space="preserve">Vsakovací blok   </t>
  </si>
  <si>
    <t>OST38</t>
  </si>
  <si>
    <t>OST39</t>
  </si>
  <si>
    <t xml:space="preserve">Plastový záhradný obrubník   </t>
  </si>
  <si>
    <t>OST40</t>
  </si>
  <si>
    <t>OST41</t>
  </si>
  <si>
    <t>OST42</t>
  </si>
  <si>
    <t>elektroinštalácia</t>
  </si>
  <si>
    <t>M</t>
  </si>
  <si>
    <t xml:space="preserve">Práce a dodávky M   </t>
  </si>
  <si>
    <t>21-M</t>
  </si>
  <si>
    <t xml:space="preserve">Elektromontáže   </t>
  </si>
  <si>
    <t>2100100R1</t>
  </si>
  <si>
    <t>721</t>
  </si>
  <si>
    <t xml:space="preserve">Zdravotechnika - vnútorná kanalizácia   </t>
  </si>
  <si>
    <t>721100R01</t>
  </si>
  <si>
    <t>Stavba:   Gymnázium Šahy - vegetačné plochy</t>
  </si>
  <si>
    <t xml:space="preserve">Objekt:   </t>
  </si>
  <si>
    <t>Objednávateľ:   Gymnázium Šahy</t>
  </si>
  <si>
    <t>Nakladanie a odvoz výkopku</t>
  </si>
  <si>
    <t>Gymnazium Sahy</t>
  </si>
  <si>
    <t xml:space="preserve">        kanalizácia, vodovod, zdravotechnika</t>
  </si>
  <si>
    <t>Stavba:   Gymnázium Šahy</t>
  </si>
  <si>
    <t>Objekt:   Premena betonovej plochy na dažďové jazierko a záhradu</t>
  </si>
  <si>
    <t>Vybudovanie prípojky NN vrátane technologického rozvádzača</t>
  </si>
  <si>
    <t>Prívod dažďovej vody k jazierku a záhrade</t>
  </si>
  <si>
    <t>Prepojenie dažďových zvodov z plochej strechy do dažďového jazierka vrátane stavebných úprav</t>
  </si>
  <si>
    <t>Jazierková PVC fólia čierna , 1mm</t>
  </si>
  <si>
    <t>Geotextília 300 g/m2</t>
  </si>
  <si>
    <t>Zváranie fólie</t>
  </si>
  <si>
    <t>Filtračné rastliny</t>
  </si>
  <si>
    <t>TECHNOLOGIA</t>
  </si>
  <si>
    <t xml:space="preserve">        technologia</t>
  </si>
  <si>
    <t>TECH_R</t>
  </si>
  <si>
    <t>Kameň okrasný riečny fr. 0-128mm</t>
  </si>
  <si>
    <t>Násyp pod základové  konštrukcie so zhutnením z kameniva hrubého drveného fr.0-63 mm    - drenážna vrstva</t>
  </si>
  <si>
    <t>Izolácie proti zemnej vlhkosti, hydroizolačný systém - jazierko</t>
  </si>
  <si>
    <t>Vegetačná dlažba dodávka a montáž hr. 80mm</t>
  </si>
  <si>
    <t>Parkové lavičky - drevo a kamen</t>
  </si>
  <si>
    <t>Parkový obrubník vr osadenia do bet. lôžka</t>
  </si>
  <si>
    <t>Technologické šachty zhotovenie</t>
  </si>
  <si>
    <t>Gymnazium Sahy - Premena betonovej plochy na dažďové jazierko a záhradu</t>
  </si>
  <si>
    <t>Miesto:  Šahy</t>
  </si>
  <si>
    <t xml:space="preserve">Zhotoviteľ: </t>
  </si>
  <si>
    <t>50773 Plne automatické filtre  ProfiClear  Premium Drum filter pump fed, alebo ekvivalent</t>
  </si>
  <si>
    <t>50949 Proficlear premium drain set pump fed, alebo ekvivalent</t>
  </si>
  <si>
    <t>56653 Aquamax Eco Classic 17500 na spodnú výpusť, alebo ekvivalent</t>
  </si>
  <si>
    <t>51104 Aquamax Eco Classic 14500 na skimer, alebo ekvivalent</t>
  </si>
  <si>
    <t>57137 Biosys Skimmer +, alebo ekvivalent</t>
  </si>
  <si>
    <t>37143 Spodná výpusť, alebo ekvivalent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</si>
</sst>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.00;\-#,##0.00"/>
    <numFmt numFmtId="174" formatCode="#,##0.000;\-#,##0.000"/>
    <numFmt numFmtId="175" formatCode="#,##0.00\ &quot;€&quot;"/>
    <numFmt numFmtId="176" formatCode="#,##0.00_ ;\-#,##0.00\ "/>
  </numFmts>
  <fonts count="53">
    <font>
      <sz val="8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7"/>
      <name val="Arial CE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name val="MS Sans Serif"/>
      <family val="2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left" wrapText="1"/>
      <protection/>
    </xf>
    <xf numFmtId="173" fontId="8" fillId="0" borderId="10" xfId="0" applyNumberFormat="1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 wrapText="1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0" fontId="13" fillId="0" borderId="10" xfId="0" applyFont="1" applyBorder="1" applyAlignment="1">
      <alignment horizontal="left" wrapText="1"/>
    </xf>
    <xf numFmtId="173" fontId="13" fillId="0" borderId="10" xfId="0" applyNumberFormat="1" applyFont="1" applyBorder="1" applyAlignment="1">
      <alignment horizontal="right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4" fontId="4" fillId="0" borderId="0" xfId="0" applyNumberFormat="1" applyFont="1" applyAlignment="1" applyProtection="1">
      <alignment horizontal="right" vertical="top"/>
      <protection/>
    </xf>
    <xf numFmtId="173" fontId="4" fillId="0" borderId="0" xfId="0" applyNumberFormat="1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left" vertical="top" wrapText="1"/>
      <protection/>
    </xf>
    <xf numFmtId="173" fontId="10" fillId="0" borderId="0" xfId="0" applyNumberFormat="1" applyFont="1" applyAlignment="1" applyProtection="1">
      <alignment horizontal="right" vertical="top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17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74" fontId="16" fillId="0" borderId="0" xfId="0" applyNumberFormat="1" applyFont="1" applyAlignment="1">
      <alignment horizontal="right"/>
    </xf>
    <xf numFmtId="173" fontId="16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74" fontId="17" fillId="0" borderId="0" xfId="0" applyNumberFormat="1" applyFont="1" applyAlignment="1">
      <alignment horizontal="right"/>
    </xf>
    <xf numFmtId="173" fontId="17" fillId="0" borderId="0" xfId="0" applyNumberFormat="1" applyFont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4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17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74" fontId="18" fillId="0" borderId="0" xfId="0" applyNumberFormat="1" applyFont="1" applyAlignment="1">
      <alignment horizontal="right" vertical="center"/>
    </xf>
    <xf numFmtId="173" fontId="18" fillId="0" borderId="0" xfId="0" applyNumberFormat="1" applyFont="1" applyAlignment="1">
      <alignment horizontal="right" vertic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74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4" fontId="0" fillId="0" borderId="0" xfId="0" applyNumberFormat="1" applyAlignment="1">
      <alignment horizontal="right" vertical="top"/>
    </xf>
    <xf numFmtId="173" fontId="0" fillId="0" borderId="0" xfId="0" applyNumberFormat="1" applyAlignment="1">
      <alignment horizontal="right" vertical="top"/>
    </xf>
    <xf numFmtId="175" fontId="8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6" sqref="B6"/>
    </sheetView>
  </sheetViews>
  <sheetFormatPr defaultColWidth="10.5" defaultRowHeight="12" customHeight="1"/>
  <cols>
    <col min="1" max="1" width="14.16015625" style="2" customWidth="1"/>
    <col min="2" max="2" width="68.66015625" style="2" customWidth="1"/>
    <col min="3" max="3" width="17.66015625" style="2" customWidth="1"/>
    <col min="4" max="4" width="15.5" style="2" customWidth="1"/>
    <col min="5" max="5" width="17.66015625" style="2" customWidth="1"/>
    <col min="6" max="16384" width="10.5" style="1" customWidth="1"/>
  </cols>
  <sheetData>
    <row r="1" spans="1:5" s="2" customFormat="1" ht="27.75" customHeight="1">
      <c r="A1" s="54" t="s">
        <v>11</v>
      </c>
      <c r="B1" s="54"/>
      <c r="C1" s="54"/>
      <c r="D1" s="54"/>
      <c r="E1" s="54"/>
    </row>
    <row r="2" spans="1:5" s="2" customFormat="1" ht="6.75" customHeight="1">
      <c r="A2" s="4"/>
      <c r="B2" s="5"/>
      <c r="C2" s="5"/>
      <c r="D2" s="5"/>
      <c r="E2" s="5"/>
    </row>
    <row r="3" spans="1:5" s="2" customFormat="1" ht="12.75" customHeight="1">
      <c r="A3" s="6" t="s">
        <v>12</v>
      </c>
      <c r="B3" s="7" t="s">
        <v>109</v>
      </c>
      <c r="C3" s="4"/>
      <c r="D3" s="4"/>
      <c r="E3" s="8"/>
    </row>
    <row r="4" spans="1:5" s="2" customFormat="1" ht="6.75" customHeight="1">
      <c r="A4" s="3"/>
      <c r="B4" s="9"/>
      <c r="C4" s="3"/>
      <c r="D4" s="3"/>
      <c r="E4" s="9"/>
    </row>
    <row r="5" spans="1:5" s="2" customFormat="1" ht="12.75" customHeight="1">
      <c r="A5" s="10" t="s">
        <v>13</v>
      </c>
      <c r="B5" s="11" t="s">
        <v>88</v>
      </c>
      <c r="C5" s="10"/>
      <c r="D5" s="10"/>
      <c r="E5" s="11"/>
    </row>
    <row r="6" spans="1:5" s="2" customFormat="1" ht="13.5" customHeight="1">
      <c r="A6" s="10" t="s">
        <v>14</v>
      </c>
      <c r="B6" s="11"/>
      <c r="C6" s="10"/>
      <c r="D6" s="10"/>
      <c r="E6" s="11"/>
    </row>
    <row r="7" spans="1:5" s="2" customFormat="1" ht="13.5" customHeight="1">
      <c r="A7" s="11" t="s">
        <v>15</v>
      </c>
      <c r="B7" s="11"/>
      <c r="C7" s="12"/>
      <c r="D7" s="12"/>
      <c r="E7" s="12"/>
    </row>
    <row r="8" spans="1:5" s="2" customFormat="1" ht="6.75" customHeight="1">
      <c r="A8" s="4"/>
      <c r="B8" s="5"/>
      <c r="C8" s="5"/>
      <c r="D8" s="5"/>
      <c r="E8" s="5"/>
    </row>
    <row r="9" spans="1:5" s="2" customFormat="1" ht="23.25" customHeight="1">
      <c r="A9" s="13" t="s">
        <v>16</v>
      </c>
      <c r="B9" s="13" t="s">
        <v>17</v>
      </c>
      <c r="C9" s="13" t="s">
        <v>18</v>
      </c>
      <c r="D9" s="13" t="s">
        <v>10</v>
      </c>
      <c r="E9" s="13" t="s">
        <v>19</v>
      </c>
    </row>
    <row r="10" spans="1:5" s="2" customFormat="1" ht="6.75" customHeight="1">
      <c r="A10" s="4"/>
      <c r="B10" s="5"/>
      <c r="C10" s="5"/>
      <c r="D10" s="5"/>
      <c r="E10" s="5"/>
    </row>
    <row r="11" spans="1:5" s="2" customFormat="1" ht="25.5" customHeight="1" thickBot="1">
      <c r="A11" s="14"/>
      <c r="B11" s="15" t="s">
        <v>88</v>
      </c>
      <c r="C11" s="16"/>
      <c r="D11" s="16"/>
      <c r="E11" s="16"/>
    </row>
    <row r="12" spans="1:5" s="2" customFormat="1" ht="24" customHeight="1">
      <c r="A12" s="17" t="s">
        <v>20</v>
      </c>
      <c r="B12" s="17" t="s">
        <v>88</v>
      </c>
      <c r="C12" s="18">
        <f>SUM(C13:C17)</f>
        <v>0</v>
      </c>
      <c r="D12" s="18">
        <f aca="true" t="shared" si="0" ref="D12:D17">E12-C12</f>
        <v>0</v>
      </c>
      <c r="E12" s="18">
        <f aca="true" t="shared" si="1" ref="E12:E17">C12*1.2</f>
        <v>0</v>
      </c>
    </row>
    <row r="13" spans="1:5" s="2" customFormat="1" ht="13.5" customHeight="1">
      <c r="A13" s="19" t="s">
        <v>0</v>
      </c>
      <c r="B13" s="19" t="s">
        <v>21</v>
      </c>
      <c r="C13" s="20">
        <f>'1 - búracie práce'!G25</f>
        <v>0</v>
      </c>
      <c r="D13" s="20">
        <f t="shared" si="0"/>
        <v>0</v>
      </c>
      <c r="E13" s="20">
        <f t="shared" si="1"/>
        <v>0</v>
      </c>
    </row>
    <row r="14" spans="1:5" s="2" customFormat="1" ht="13.5" customHeight="1">
      <c r="A14" s="19" t="s">
        <v>2</v>
      </c>
      <c r="B14" s="19" t="s">
        <v>22</v>
      </c>
      <c r="C14" s="20">
        <f>'2 - stavebná časť'!G38</f>
        <v>0</v>
      </c>
      <c r="D14" s="20">
        <f t="shared" si="0"/>
        <v>0</v>
      </c>
      <c r="E14" s="20">
        <f t="shared" si="1"/>
        <v>0</v>
      </c>
    </row>
    <row r="15" spans="1:5" s="2" customFormat="1" ht="13.5" customHeight="1">
      <c r="A15" s="19">
        <v>3</v>
      </c>
      <c r="B15" s="19" t="s">
        <v>23</v>
      </c>
      <c r="C15" s="20">
        <f>'3 - elektroinštalácia'!G16</f>
        <v>0</v>
      </c>
      <c r="D15" s="20">
        <f t="shared" si="0"/>
        <v>0</v>
      </c>
      <c r="E15" s="20">
        <f t="shared" si="1"/>
        <v>0</v>
      </c>
    </row>
    <row r="16" spans="1:5" s="2" customFormat="1" ht="13.5" customHeight="1">
      <c r="A16" s="19">
        <v>4</v>
      </c>
      <c r="B16" s="19" t="s">
        <v>89</v>
      </c>
      <c r="C16" s="20">
        <f>'4 - kanalizácia, vodovod, zdrav'!G16</f>
        <v>0</v>
      </c>
      <c r="D16" s="20">
        <f t="shared" si="0"/>
        <v>0</v>
      </c>
      <c r="E16" s="20">
        <f t="shared" si="1"/>
        <v>0</v>
      </c>
    </row>
    <row r="17" spans="1:5" s="2" customFormat="1" ht="12">
      <c r="A17" s="19">
        <v>5</v>
      </c>
      <c r="B17" s="19" t="s">
        <v>100</v>
      </c>
      <c r="C17" s="20">
        <f>'5 - Technologia'!G27</f>
        <v>0</v>
      </c>
      <c r="D17" s="20">
        <f t="shared" si="0"/>
        <v>0</v>
      </c>
      <c r="E17" s="20">
        <f t="shared" si="1"/>
        <v>0</v>
      </c>
    </row>
    <row r="18" spans="1:5" s="2" customFormat="1" ht="30.75" customHeight="1">
      <c r="A18" s="7"/>
      <c r="B18" s="7" t="s">
        <v>24</v>
      </c>
      <c r="C18" s="53">
        <f>C12</f>
        <v>0</v>
      </c>
      <c r="D18" s="53">
        <f>D12</f>
        <v>0</v>
      </c>
      <c r="E18" s="53">
        <f>E12</f>
        <v>0</v>
      </c>
    </row>
  </sheetData>
  <sheetProtection/>
  <mergeCells count="1">
    <mergeCell ref="A1:E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="150" zoomScaleNormal="150" zoomScalePageLayoutView="0" workbookViewId="0" topLeftCell="A3">
      <selection activeCell="F24" sqref="F24"/>
    </sheetView>
  </sheetViews>
  <sheetFormatPr defaultColWidth="10.5" defaultRowHeight="12" customHeight="1"/>
  <cols>
    <col min="1" max="1" width="4" style="49" customWidth="1"/>
    <col min="2" max="2" width="13.66015625" style="50" customWidth="1"/>
    <col min="3" max="3" width="49.66015625" style="50" customWidth="1"/>
    <col min="4" max="4" width="3.66015625" style="50" customWidth="1"/>
    <col min="5" max="5" width="11.16015625" style="51" customWidth="1"/>
    <col min="6" max="6" width="11.5" style="52" customWidth="1"/>
    <col min="7" max="7" width="17.16015625" style="52" customWidth="1"/>
    <col min="8" max="16384" width="10.5" style="1" customWidth="1"/>
  </cols>
  <sheetData>
    <row r="1" spans="1:7" s="2" customFormat="1" ht="27.75" customHeight="1">
      <c r="A1" s="55" t="s">
        <v>25</v>
      </c>
      <c r="B1" s="56"/>
      <c r="C1" s="56"/>
      <c r="D1" s="56"/>
      <c r="E1" s="56"/>
      <c r="F1" s="56"/>
      <c r="G1" s="56"/>
    </row>
    <row r="2" spans="1:7" s="2" customFormat="1" ht="12.75" customHeight="1">
      <c r="A2" s="7" t="s">
        <v>84</v>
      </c>
      <c r="B2" s="11"/>
      <c r="C2" s="11"/>
      <c r="D2" s="11"/>
      <c r="E2" s="11"/>
      <c r="F2" s="11"/>
      <c r="G2" s="11"/>
    </row>
    <row r="3" spans="1:7" s="2" customFormat="1" ht="12.75" customHeight="1">
      <c r="A3" s="7" t="s">
        <v>85</v>
      </c>
      <c r="B3" s="11"/>
      <c r="C3" s="11"/>
      <c r="D3" s="11"/>
      <c r="E3" s="11"/>
      <c r="F3" s="11"/>
      <c r="G3" s="11"/>
    </row>
    <row r="4" spans="1:7" s="2" customFormat="1" ht="13.5" customHeight="1">
      <c r="A4" s="21" t="s">
        <v>26</v>
      </c>
      <c r="B4" s="7"/>
      <c r="C4" s="21"/>
      <c r="D4" s="8"/>
      <c r="E4" s="8"/>
      <c r="F4" s="8"/>
      <c r="G4" s="8"/>
    </row>
    <row r="5" spans="1:7" s="2" customFormat="1" ht="6.75" customHeight="1">
      <c r="A5" s="22"/>
      <c r="B5" s="23"/>
      <c r="C5" s="23"/>
      <c r="D5" s="23"/>
      <c r="E5" s="24"/>
      <c r="F5" s="25"/>
      <c r="G5" s="25"/>
    </row>
    <row r="6" spans="1:7" s="2" customFormat="1" ht="12.75" customHeight="1">
      <c r="A6" s="11" t="s">
        <v>86</v>
      </c>
      <c r="B6" s="11"/>
      <c r="C6" s="11"/>
      <c r="D6" s="11"/>
      <c r="E6" s="11"/>
      <c r="F6" s="11"/>
      <c r="G6" s="11"/>
    </row>
    <row r="7" spans="1:7" s="2" customFormat="1" ht="13.5" customHeight="1">
      <c r="A7" s="11" t="s">
        <v>111</v>
      </c>
      <c r="B7" s="11"/>
      <c r="C7" s="11"/>
      <c r="D7" s="11"/>
      <c r="E7" s="11"/>
      <c r="F7" s="11"/>
      <c r="G7" s="11"/>
    </row>
    <row r="8" spans="1:7" s="2" customFormat="1" ht="13.5" customHeight="1">
      <c r="A8" s="57" t="s">
        <v>110</v>
      </c>
      <c r="B8" s="58"/>
      <c r="C8" s="58"/>
      <c r="D8" s="26"/>
      <c r="E8" s="11"/>
      <c r="F8" s="27"/>
      <c r="G8" s="27"/>
    </row>
    <row r="9" spans="1:7" s="2" customFormat="1" ht="6.75" customHeight="1">
      <c r="A9" s="22"/>
      <c r="B9" s="22"/>
      <c r="C9" s="22"/>
      <c r="D9" s="22"/>
      <c r="E9" s="22"/>
      <c r="F9" s="22"/>
      <c r="G9" s="22"/>
    </row>
    <row r="10" spans="1:7" s="2" customFormat="1" ht="24" customHeight="1">
      <c r="A10" s="28" t="s">
        <v>27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8" t="s">
        <v>33</v>
      </c>
    </row>
    <row r="11" spans="1:7" s="2" customFormat="1" ht="12.75" customHeight="1" hidden="1">
      <c r="A11" s="28" t="s">
        <v>0</v>
      </c>
      <c r="B11" s="28" t="s">
        <v>2</v>
      </c>
      <c r="C11" s="28" t="s">
        <v>4</v>
      </c>
      <c r="D11" s="28" t="s">
        <v>6</v>
      </c>
      <c r="E11" s="28" t="s">
        <v>7</v>
      </c>
      <c r="F11" s="28" t="s">
        <v>8</v>
      </c>
      <c r="G11" s="28" t="s">
        <v>9</v>
      </c>
    </row>
    <row r="12" spans="1:7" s="2" customFormat="1" ht="3" customHeight="1">
      <c r="A12" s="22"/>
      <c r="B12" s="22"/>
      <c r="C12" s="22"/>
      <c r="D12" s="22"/>
      <c r="E12" s="22"/>
      <c r="F12" s="22"/>
      <c r="G12" s="22"/>
    </row>
    <row r="13" spans="1:7" s="2" customFormat="1" ht="30.75" customHeight="1">
      <c r="A13" s="29"/>
      <c r="B13" s="30" t="s">
        <v>1</v>
      </c>
      <c r="C13" s="30" t="s">
        <v>34</v>
      </c>
      <c r="D13" s="30"/>
      <c r="E13" s="31"/>
      <c r="F13" s="32"/>
      <c r="G13" s="32">
        <f>G14+G19</f>
        <v>0</v>
      </c>
    </row>
    <row r="14" spans="1:7" s="2" customFormat="1" ht="28.5" customHeight="1">
      <c r="A14" s="33"/>
      <c r="B14" s="34" t="s">
        <v>0</v>
      </c>
      <c r="C14" s="34" t="s">
        <v>35</v>
      </c>
      <c r="D14" s="34"/>
      <c r="E14" s="35"/>
      <c r="F14" s="36"/>
      <c r="G14" s="36">
        <f>SUM(G15:G18)</f>
        <v>0</v>
      </c>
    </row>
    <row r="15" spans="1:7" s="2" customFormat="1" ht="24" customHeight="1">
      <c r="A15" s="37">
        <v>1</v>
      </c>
      <c r="B15" s="38">
        <v>139711101</v>
      </c>
      <c r="C15" s="38" t="s">
        <v>37</v>
      </c>
      <c r="D15" s="38" t="s">
        <v>38</v>
      </c>
      <c r="E15" s="39">
        <v>146</v>
      </c>
      <c r="F15" s="40"/>
      <c r="G15" s="40">
        <f aca="true" t="shared" si="0" ref="G15:G24">ROUND(E15*F15,2)</f>
        <v>0</v>
      </c>
    </row>
    <row r="16" spans="1:7" s="2" customFormat="1" ht="13.5" customHeight="1">
      <c r="A16" s="37">
        <v>2</v>
      </c>
      <c r="B16" s="38" t="s">
        <v>39</v>
      </c>
      <c r="C16" s="38" t="s">
        <v>87</v>
      </c>
      <c r="D16" s="38" t="s">
        <v>38</v>
      </c>
      <c r="E16" s="39">
        <v>146</v>
      </c>
      <c r="F16" s="40"/>
      <c r="G16" s="40">
        <f t="shared" si="0"/>
        <v>0</v>
      </c>
    </row>
    <row r="17" spans="1:7" s="2" customFormat="1" ht="24" customHeight="1">
      <c r="A17" s="37">
        <v>3</v>
      </c>
      <c r="B17" s="38">
        <v>113202111</v>
      </c>
      <c r="C17" s="38" t="s">
        <v>41</v>
      </c>
      <c r="D17" s="38" t="s">
        <v>42</v>
      </c>
      <c r="E17" s="39">
        <v>45.4</v>
      </c>
      <c r="F17" s="40"/>
      <c r="G17" s="40">
        <f t="shared" si="0"/>
        <v>0</v>
      </c>
    </row>
    <row r="18" spans="1:7" s="2" customFormat="1" ht="24" customHeight="1">
      <c r="A18" s="37">
        <v>4</v>
      </c>
      <c r="B18" s="38">
        <v>113107231</v>
      </c>
      <c r="C18" s="38" t="s">
        <v>43</v>
      </c>
      <c r="D18" s="38" t="s">
        <v>44</v>
      </c>
      <c r="E18" s="39">
        <v>270</v>
      </c>
      <c r="F18" s="40"/>
      <c r="G18" s="40">
        <f t="shared" si="0"/>
        <v>0</v>
      </c>
    </row>
    <row r="19" spans="1:7" s="2" customFormat="1" ht="28.5" customHeight="1">
      <c r="A19" s="33"/>
      <c r="B19" s="34" t="s">
        <v>3</v>
      </c>
      <c r="C19" s="34" t="s">
        <v>45</v>
      </c>
      <c r="D19" s="34"/>
      <c r="E19" s="35"/>
      <c r="F19" s="36"/>
      <c r="G19" s="36">
        <f>SUM(G20:G24)</f>
        <v>0</v>
      </c>
    </row>
    <row r="20" spans="1:7" s="2" customFormat="1" ht="24" customHeight="1">
      <c r="A20" s="37">
        <v>5</v>
      </c>
      <c r="B20" s="38">
        <v>965081812</v>
      </c>
      <c r="C20" s="38" t="s">
        <v>46</v>
      </c>
      <c r="D20" s="38" t="s">
        <v>44</v>
      </c>
      <c r="E20" s="39">
        <v>270</v>
      </c>
      <c r="F20" s="40"/>
      <c r="G20" s="40">
        <f t="shared" si="0"/>
        <v>0</v>
      </c>
    </row>
    <row r="21" spans="1:7" s="2" customFormat="1" ht="13.5" customHeight="1">
      <c r="A21" s="37">
        <v>6</v>
      </c>
      <c r="B21" s="38">
        <v>979081111</v>
      </c>
      <c r="C21" s="38" t="s">
        <v>47</v>
      </c>
      <c r="D21" s="38" t="s">
        <v>48</v>
      </c>
      <c r="E21" s="39">
        <v>156</v>
      </c>
      <c r="F21" s="40"/>
      <c r="G21" s="40">
        <f t="shared" si="0"/>
        <v>0</v>
      </c>
    </row>
    <row r="22" spans="1:7" s="2" customFormat="1" ht="24" customHeight="1">
      <c r="A22" s="37">
        <v>7</v>
      </c>
      <c r="B22" s="38">
        <v>979081121</v>
      </c>
      <c r="C22" s="38" t="s">
        <v>49</v>
      </c>
      <c r="D22" s="38" t="s">
        <v>48</v>
      </c>
      <c r="E22" s="39">
        <v>1960</v>
      </c>
      <c r="F22" s="40"/>
      <c r="G22" s="40">
        <f t="shared" si="0"/>
        <v>0</v>
      </c>
    </row>
    <row r="23" spans="1:7" s="2" customFormat="1" ht="24" customHeight="1">
      <c r="A23" s="37">
        <v>8</v>
      </c>
      <c r="B23" s="38">
        <v>979089012</v>
      </c>
      <c r="C23" s="38" t="s">
        <v>50</v>
      </c>
      <c r="D23" s="38" t="s">
        <v>48</v>
      </c>
      <c r="E23" s="39">
        <v>156</v>
      </c>
      <c r="F23" s="40"/>
      <c r="G23" s="40">
        <f t="shared" si="0"/>
        <v>0</v>
      </c>
    </row>
    <row r="24" spans="1:7" s="2" customFormat="1" ht="13.5" customHeight="1">
      <c r="A24" s="37">
        <v>9</v>
      </c>
      <c r="B24" s="38" t="s">
        <v>51</v>
      </c>
      <c r="C24" s="38" t="s">
        <v>52</v>
      </c>
      <c r="D24" s="38" t="s">
        <v>36</v>
      </c>
      <c r="E24" s="39">
        <v>3</v>
      </c>
      <c r="F24" s="40"/>
      <c r="G24" s="40">
        <f t="shared" si="0"/>
        <v>0</v>
      </c>
    </row>
    <row r="25" spans="1:7" s="2" customFormat="1" ht="30.75" customHeight="1">
      <c r="A25" s="45"/>
      <c r="B25" s="46"/>
      <c r="C25" s="46" t="s">
        <v>55</v>
      </c>
      <c r="D25" s="46"/>
      <c r="E25" s="47"/>
      <c r="F25" s="48"/>
      <c r="G25" s="48">
        <f>G13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177" zoomScaleNormal="177" zoomScalePageLayoutView="0" workbookViewId="0" topLeftCell="A22">
      <selection activeCell="F36" sqref="F36"/>
    </sheetView>
  </sheetViews>
  <sheetFormatPr defaultColWidth="10.5" defaultRowHeight="12" customHeight="1"/>
  <cols>
    <col min="1" max="1" width="5.5" style="49" customWidth="1"/>
    <col min="2" max="2" width="13.66015625" style="50" customWidth="1"/>
    <col min="3" max="3" width="49.66015625" style="50" customWidth="1"/>
    <col min="4" max="4" width="3.66015625" style="50" customWidth="1"/>
    <col min="5" max="5" width="11.16015625" style="51" customWidth="1"/>
    <col min="6" max="6" width="11.5" style="52" customWidth="1"/>
    <col min="7" max="7" width="17.16015625" style="52" customWidth="1"/>
    <col min="8" max="16384" width="10.5" style="1" customWidth="1"/>
  </cols>
  <sheetData>
    <row r="1" spans="1:7" s="2" customFormat="1" ht="27.75" customHeight="1">
      <c r="A1" s="55" t="s">
        <v>25</v>
      </c>
      <c r="B1" s="56"/>
      <c r="C1" s="56"/>
      <c r="D1" s="56"/>
      <c r="E1" s="56"/>
      <c r="F1" s="56"/>
      <c r="G1" s="56"/>
    </row>
    <row r="2" spans="1:7" s="2" customFormat="1" ht="12.75" customHeight="1">
      <c r="A2" s="7" t="s">
        <v>90</v>
      </c>
      <c r="B2" s="11"/>
      <c r="C2" s="11"/>
      <c r="D2" s="11"/>
      <c r="E2" s="11"/>
      <c r="F2" s="11"/>
      <c r="G2" s="11"/>
    </row>
    <row r="3" spans="1:7" s="2" customFormat="1" ht="12.75" customHeight="1">
      <c r="A3" s="7" t="s">
        <v>91</v>
      </c>
      <c r="B3" s="11"/>
      <c r="C3" s="11"/>
      <c r="D3" s="11"/>
      <c r="E3" s="11"/>
      <c r="F3" s="11"/>
      <c r="G3" s="11"/>
    </row>
    <row r="4" spans="1:7" s="2" customFormat="1" ht="13.5" customHeight="1">
      <c r="A4" s="21" t="s">
        <v>26</v>
      </c>
      <c r="B4" s="7"/>
      <c r="C4" s="21" t="s">
        <v>56</v>
      </c>
      <c r="D4" s="8"/>
      <c r="E4" s="8"/>
      <c r="F4" s="8"/>
      <c r="G4" s="8"/>
    </row>
    <row r="5" spans="1:7" s="2" customFormat="1" ht="6.75" customHeight="1">
      <c r="A5" s="22"/>
      <c r="B5" s="23"/>
      <c r="C5" s="23"/>
      <c r="D5" s="23"/>
      <c r="E5" s="24"/>
      <c r="F5" s="25"/>
      <c r="G5" s="25"/>
    </row>
    <row r="6" spans="1:7" s="2" customFormat="1" ht="12.75" customHeight="1">
      <c r="A6" s="11" t="s">
        <v>86</v>
      </c>
      <c r="B6" s="11"/>
      <c r="C6" s="11"/>
      <c r="D6" s="11"/>
      <c r="E6" s="11"/>
      <c r="F6" s="11"/>
      <c r="G6" s="11"/>
    </row>
    <row r="7" spans="1:7" s="2" customFormat="1" ht="13.5" customHeight="1">
      <c r="A7" s="11" t="s">
        <v>111</v>
      </c>
      <c r="B7" s="11"/>
      <c r="C7" s="11"/>
      <c r="D7" s="11"/>
      <c r="E7" s="11"/>
      <c r="F7" s="11"/>
      <c r="G7" s="11"/>
    </row>
    <row r="8" spans="1:7" s="2" customFormat="1" ht="13.5" customHeight="1">
      <c r="A8" s="57" t="s">
        <v>110</v>
      </c>
      <c r="B8" s="58"/>
      <c r="C8" s="58"/>
      <c r="D8" s="26"/>
      <c r="E8" s="11"/>
      <c r="F8" s="27"/>
      <c r="G8" s="27"/>
    </row>
    <row r="9" spans="1:7" s="2" customFormat="1" ht="6.75" customHeight="1">
      <c r="A9" s="22"/>
      <c r="B9" s="22"/>
      <c r="C9" s="22"/>
      <c r="D9" s="22"/>
      <c r="E9" s="22"/>
      <c r="F9" s="22"/>
      <c r="G9" s="22"/>
    </row>
    <row r="10" spans="1:7" s="2" customFormat="1" ht="24" customHeight="1">
      <c r="A10" s="28" t="s">
        <v>27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8" t="s">
        <v>33</v>
      </c>
    </row>
    <row r="11" spans="1:7" s="2" customFormat="1" ht="12.75" customHeight="1" hidden="1">
      <c r="A11" s="28" t="s">
        <v>0</v>
      </c>
      <c r="B11" s="28" t="s">
        <v>2</v>
      </c>
      <c r="C11" s="28" t="s">
        <v>4</v>
      </c>
      <c r="D11" s="28" t="s">
        <v>6</v>
      </c>
      <c r="E11" s="28" t="s">
        <v>7</v>
      </c>
      <c r="F11" s="28" t="s">
        <v>8</v>
      </c>
      <c r="G11" s="28" t="s">
        <v>9</v>
      </c>
    </row>
    <row r="12" spans="1:7" s="2" customFormat="1" ht="3" customHeight="1">
      <c r="A12" s="22"/>
      <c r="B12" s="22"/>
      <c r="C12" s="22"/>
      <c r="D12" s="22"/>
      <c r="E12" s="22"/>
      <c r="F12" s="22"/>
      <c r="G12" s="22"/>
    </row>
    <row r="13" spans="1:7" s="2" customFormat="1" ht="30.75" customHeight="1">
      <c r="A13" s="29"/>
      <c r="B13" s="30" t="s">
        <v>1</v>
      </c>
      <c r="C13" s="30" t="s">
        <v>34</v>
      </c>
      <c r="D13" s="30"/>
      <c r="E13" s="31"/>
      <c r="F13" s="32"/>
      <c r="G13" s="32">
        <f>G14+G18</f>
        <v>0</v>
      </c>
    </row>
    <row r="14" spans="1:7" s="2" customFormat="1" ht="28.5" customHeight="1">
      <c r="A14" s="33"/>
      <c r="B14" s="34" t="s">
        <v>2</v>
      </c>
      <c r="C14" s="34" t="s">
        <v>57</v>
      </c>
      <c r="D14" s="34"/>
      <c r="E14" s="35"/>
      <c r="F14" s="36"/>
      <c r="G14" s="36">
        <f>SUM(G15:G17)</f>
        <v>0</v>
      </c>
    </row>
    <row r="15" spans="1:7" s="2" customFormat="1" ht="13.5" customHeight="1">
      <c r="A15" s="37">
        <v>9</v>
      </c>
      <c r="B15" s="38">
        <v>271571111</v>
      </c>
      <c r="C15" s="38" t="s">
        <v>58</v>
      </c>
      <c r="D15" s="38" t="s">
        <v>38</v>
      </c>
      <c r="E15" s="39">
        <v>6.536</v>
      </c>
      <c r="F15" s="40"/>
      <c r="G15" s="40">
        <f>ROUND(E15*F15,2)</f>
        <v>0</v>
      </c>
    </row>
    <row r="16" spans="1:7" s="2" customFormat="1" ht="24" customHeight="1">
      <c r="A16" s="37">
        <v>13</v>
      </c>
      <c r="B16" s="38">
        <v>274321312</v>
      </c>
      <c r="C16" s="38" t="s">
        <v>59</v>
      </c>
      <c r="D16" s="38" t="s">
        <v>38</v>
      </c>
      <c r="E16" s="39">
        <v>5.268</v>
      </c>
      <c r="F16" s="40"/>
      <c r="G16" s="40">
        <f>ROUND(E16*F16,2)</f>
        <v>0</v>
      </c>
    </row>
    <row r="17" spans="1:7" s="2" customFormat="1" ht="30.75" customHeight="1">
      <c r="A17" s="37">
        <v>19</v>
      </c>
      <c r="B17" s="38">
        <v>271533001</v>
      </c>
      <c r="C17" s="38" t="s">
        <v>103</v>
      </c>
      <c r="D17" s="38" t="s">
        <v>38</v>
      </c>
      <c r="E17" s="39">
        <v>33.125</v>
      </c>
      <c r="F17" s="40"/>
      <c r="G17" s="40">
        <f>ROUND(E17*F17,2)</f>
        <v>0</v>
      </c>
    </row>
    <row r="18" spans="1:7" s="2" customFormat="1" ht="28.5" customHeight="1">
      <c r="A18" s="33"/>
      <c r="B18" s="34" t="s">
        <v>60</v>
      </c>
      <c r="C18" s="34" t="s">
        <v>61</v>
      </c>
      <c r="D18" s="34"/>
      <c r="E18" s="35"/>
      <c r="F18" s="36"/>
      <c r="G18" s="36">
        <f>G19</f>
        <v>0</v>
      </c>
    </row>
    <row r="19" spans="1:7" s="2" customFormat="1" ht="24" customHeight="1">
      <c r="A19" s="37">
        <v>92</v>
      </c>
      <c r="B19" s="38">
        <v>998011001</v>
      </c>
      <c r="C19" s="38" t="s">
        <v>62</v>
      </c>
      <c r="D19" s="38" t="s">
        <v>48</v>
      </c>
      <c r="E19" s="39">
        <v>36.269</v>
      </c>
      <c r="F19" s="40"/>
      <c r="G19" s="40">
        <f>ROUND(E19*F19,2)</f>
        <v>0</v>
      </c>
    </row>
    <row r="20" spans="1:7" s="2" customFormat="1" ht="30.75" customHeight="1">
      <c r="A20" s="29"/>
      <c r="B20" s="30" t="s">
        <v>5</v>
      </c>
      <c r="C20" s="30" t="s">
        <v>53</v>
      </c>
      <c r="D20" s="30"/>
      <c r="E20" s="31"/>
      <c r="F20" s="32"/>
      <c r="G20" s="32">
        <f>G21+G24</f>
        <v>0</v>
      </c>
    </row>
    <row r="21" spans="1:7" s="2" customFormat="1" ht="28.5" customHeight="1">
      <c r="A21" s="33"/>
      <c r="B21" s="34" t="s">
        <v>63</v>
      </c>
      <c r="C21" s="34" t="s">
        <v>64</v>
      </c>
      <c r="D21" s="34"/>
      <c r="E21" s="35"/>
      <c r="F21" s="36"/>
      <c r="G21" s="36">
        <f>SUM(G22:G23)</f>
        <v>0</v>
      </c>
    </row>
    <row r="22" spans="1:7" s="2" customFormat="1" ht="24" customHeight="1">
      <c r="A22" s="37">
        <v>93</v>
      </c>
      <c r="B22" s="38" t="s">
        <v>65</v>
      </c>
      <c r="C22" s="38" t="s">
        <v>104</v>
      </c>
      <c r="D22" s="38" t="s">
        <v>44</v>
      </c>
      <c r="E22" s="39">
        <v>100</v>
      </c>
      <c r="F22" s="40"/>
      <c r="G22" s="40">
        <f>ROUND(E22*F22,2)</f>
        <v>0</v>
      </c>
    </row>
    <row r="23" spans="1:7" s="2" customFormat="1" ht="10.5">
      <c r="A23" s="41"/>
      <c r="B23" s="42"/>
      <c r="C23" s="42"/>
      <c r="D23" s="42"/>
      <c r="E23" s="43"/>
      <c r="F23" s="44"/>
      <c r="G23" s="44"/>
    </row>
    <row r="24" spans="1:7" s="2" customFormat="1" ht="28.5" customHeight="1">
      <c r="A24" s="33"/>
      <c r="B24" s="34" t="s">
        <v>54</v>
      </c>
      <c r="C24" s="34" t="s">
        <v>66</v>
      </c>
      <c r="D24" s="34"/>
      <c r="E24" s="35"/>
      <c r="F24" s="36"/>
      <c r="G24" s="36">
        <f>SUM(G25:G37)</f>
        <v>0</v>
      </c>
    </row>
    <row r="25" spans="1:7" s="2" customFormat="1" ht="13.5" customHeight="1">
      <c r="A25" s="37">
        <v>209</v>
      </c>
      <c r="B25" s="38" t="s">
        <v>67</v>
      </c>
      <c r="C25" s="38" t="s">
        <v>68</v>
      </c>
      <c r="D25" s="38" t="s">
        <v>36</v>
      </c>
      <c r="E25" s="39">
        <v>2</v>
      </c>
      <c r="F25" s="40"/>
      <c r="G25" s="40">
        <f aca="true" t="shared" si="0" ref="G25:G35">ROUND(E25*F25,2)</f>
        <v>0</v>
      </c>
    </row>
    <row r="26" spans="1:7" s="2" customFormat="1" ht="12" customHeight="1">
      <c r="A26" s="41"/>
      <c r="B26" s="42"/>
      <c r="C26" s="42"/>
      <c r="D26" s="42"/>
      <c r="E26" s="43"/>
      <c r="F26" s="44"/>
      <c r="G26" s="44"/>
    </row>
    <row r="27" spans="1:7" s="2" customFormat="1" ht="13.5" customHeight="1">
      <c r="A27" s="37">
        <v>210</v>
      </c>
      <c r="B27" s="38" t="s">
        <v>69</v>
      </c>
      <c r="C27" s="38" t="s">
        <v>107</v>
      </c>
      <c r="D27" s="38" t="s">
        <v>42</v>
      </c>
      <c r="E27" s="39">
        <v>36</v>
      </c>
      <c r="F27" s="40"/>
      <c r="G27" s="40">
        <f t="shared" si="0"/>
        <v>0</v>
      </c>
    </row>
    <row r="28" spans="1:7" s="2" customFormat="1" ht="12" customHeight="1">
      <c r="A28" s="41"/>
      <c r="B28" s="42"/>
      <c r="C28" s="42"/>
      <c r="D28" s="42"/>
      <c r="E28" s="43"/>
      <c r="F28" s="44"/>
      <c r="G28" s="44"/>
    </row>
    <row r="29" spans="1:7" s="2" customFormat="1" ht="13.5" customHeight="1">
      <c r="A29" s="37">
        <v>211</v>
      </c>
      <c r="B29" s="38" t="s">
        <v>70</v>
      </c>
      <c r="C29" s="38" t="s">
        <v>71</v>
      </c>
      <c r="D29" s="38" t="s">
        <v>42</v>
      </c>
      <c r="E29" s="39">
        <v>42</v>
      </c>
      <c r="F29" s="40"/>
      <c r="G29" s="40">
        <f t="shared" si="0"/>
        <v>0</v>
      </c>
    </row>
    <row r="30" spans="1:7" s="2" customFormat="1" ht="12" customHeight="1">
      <c r="A30" s="41"/>
      <c r="B30" s="42"/>
      <c r="C30" s="42"/>
      <c r="D30" s="42"/>
      <c r="E30" s="43"/>
      <c r="F30" s="44"/>
      <c r="G30" s="44"/>
    </row>
    <row r="31" spans="1:7" s="2" customFormat="1" ht="13.5" customHeight="1">
      <c r="A31" s="37">
        <v>212</v>
      </c>
      <c r="B31" s="38" t="s">
        <v>72</v>
      </c>
      <c r="C31" s="38" t="s">
        <v>105</v>
      </c>
      <c r="D31" s="38" t="s">
        <v>44</v>
      </c>
      <c r="E31" s="39">
        <v>100</v>
      </c>
      <c r="F31" s="40"/>
      <c r="G31" s="40">
        <f t="shared" si="0"/>
        <v>0</v>
      </c>
    </row>
    <row r="32" spans="1:7" s="2" customFormat="1" ht="12" customHeight="1">
      <c r="A32" s="41"/>
      <c r="B32" s="42"/>
      <c r="C32" s="42"/>
      <c r="D32" s="42"/>
      <c r="E32" s="43"/>
      <c r="F32" s="44"/>
      <c r="G32" s="44"/>
    </row>
    <row r="33" spans="1:7" s="2" customFormat="1" ht="13.5" customHeight="1">
      <c r="A33" s="37">
        <v>213</v>
      </c>
      <c r="B33" s="38" t="s">
        <v>73</v>
      </c>
      <c r="C33" s="38" t="s">
        <v>106</v>
      </c>
      <c r="D33" s="38" t="s">
        <v>36</v>
      </c>
      <c r="E33" s="39">
        <v>4</v>
      </c>
      <c r="F33" s="40"/>
      <c r="G33" s="40">
        <f t="shared" si="0"/>
        <v>0</v>
      </c>
    </row>
    <row r="34" spans="1:7" s="2" customFormat="1" ht="12" customHeight="1">
      <c r="A34" s="41"/>
      <c r="B34" s="42"/>
      <c r="C34" s="42"/>
      <c r="D34" s="42"/>
      <c r="E34" s="43"/>
      <c r="F34" s="44"/>
      <c r="G34" s="44"/>
    </row>
    <row r="35" spans="1:7" s="2" customFormat="1" ht="13.5" customHeight="1">
      <c r="A35" s="37">
        <v>214</v>
      </c>
      <c r="B35" s="38" t="s">
        <v>74</v>
      </c>
      <c r="C35" s="38" t="s">
        <v>108</v>
      </c>
      <c r="D35" s="38" t="s">
        <v>40</v>
      </c>
      <c r="E35" s="39">
        <v>1</v>
      </c>
      <c r="F35" s="40"/>
      <c r="G35" s="40">
        <f t="shared" si="0"/>
        <v>0</v>
      </c>
    </row>
    <row r="36" spans="1:7" s="2" customFormat="1" ht="15.75" customHeight="1">
      <c r="A36" s="41"/>
      <c r="B36" s="42"/>
      <c r="C36" s="42"/>
      <c r="D36" s="42"/>
      <c r="E36" s="43"/>
      <c r="F36" s="44"/>
      <c r="G36" s="44"/>
    </row>
    <row r="37" spans="1:7" s="2" customFormat="1" ht="21" customHeight="1">
      <c r="A37" s="41"/>
      <c r="B37" s="42"/>
      <c r="C37" s="42"/>
      <c r="D37" s="42"/>
      <c r="E37" s="43"/>
      <c r="F37" s="44"/>
      <c r="G37" s="44"/>
    </row>
    <row r="38" spans="1:7" s="2" customFormat="1" ht="15">
      <c r="A38" s="45"/>
      <c r="B38" s="46"/>
      <c r="C38" s="46" t="s">
        <v>55</v>
      </c>
      <c r="D38" s="46"/>
      <c r="E38" s="47"/>
      <c r="F38" s="48"/>
      <c r="G38" s="48">
        <f>G20+G13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F16" sqref="F16"/>
    </sheetView>
  </sheetViews>
  <sheetFormatPr defaultColWidth="10.5" defaultRowHeight="12" customHeight="1"/>
  <cols>
    <col min="1" max="1" width="4" style="49" customWidth="1"/>
    <col min="2" max="2" width="13.66015625" style="50" customWidth="1"/>
    <col min="3" max="3" width="49.66015625" style="50" customWidth="1"/>
    <col min="4" max="4" width="3.66015625" style="50" customWidth="1"/>
    <col min="5" max="5" width="11.16015625" style="51" customWidth="1"/>
    <col min="6" max="6" width="11.5" style="52" customWidth="1"/>
    <col min="7" max="7" width="17.16015625" style="52" customWidth="1"/>
    <col min="8" max="16384" width="10.5" style="1" customWidth="1"/>
  </cols>
  <sheetData>
    <row r="1" spans="1:7" s="2" customFormat="1" ht="27.75" customHeight="1">
      <c r="A1" s="55" t="s">
        <v>25</v>
      </c>
      <c r="B1" s="56"/>
      <c r="C1" s="56"/>
      <c r="D1" s="56"/>
      <c r="E1" s="56"/>
      <c r="F1" s="56"/>
      <c r="G1" s="56"/>
    </row>
    <row r="2" spans="1:7" s="2" customFormat="1" ht="12.75" customHeight="1">
      <c r="A2" s="7" t="s">
        <v>90</v>
      </c>
      <c r="B2" s="11"/>
      <c r="C2" s="11"/>
      <c r="D2" s="11"/>
      <c r="E2" s="11"/>
      <c r="F2" s="11"/>
      <c r="G2" s="11"/>
    </row>
    <row r="3" spans="1:7" s="2" customFormat="1" ht="12.75" customHeight="1">
      <c r="A3" s="7" t="s">
        <v>91</v>
      </c>
      <c r="B3" s="11"/>
      <c r="C3" s="11"/>
      <c r="D3" s="11"/>
      <c r="E3" s="11"/>
      <c r="F3" s="11"/>
      <c r="G3" s="11"/>
    </row>
    <row r="4" spans="1:7" s="2" customFormat="1" ht="13.5" customHeight="1">
      <c r="A4" s="21" t="s">
        <v>26</v>
      </c>
      <c r="B4" s="7"/>
      <c r="C4" s="21" t="s">
        <v>75</v>
      </c>
      <c r="D4" s="8"/>
      <c r="E4" s="8"/>
      <c r="F4" s="8"/>
      <c r="G4" s="8"/>
    </row>
    <row r="5" spans="1:7" s="2" customFormat="1" ht="6.75" customHeight="1">
      <c r="A5" s="22"/>
      <c r="B5" s="23"/>
      <c r="C5" s="23"/>
      <c r="D5" s="23"/>
      <c r="E5" s="24"/>
      <c r="F5" s="25"/>
      <c r="G5" s="25"/>
    </row>
    <row r="6" spans="1:7" s="2" customFormat="1" ht="12.75" customHeight="1">
      <c r="A6" s="11" t="s">
        <v>86</v>
      </c>
      <c r="B6" s="11"/>
      <c r="C6" s="11"/>
      <c r="D6" s="11"/>
      <c r="E6" s="11"/>
      <c r="F6" s="11"/>
      <c r="G6" s="11"/>
    </row>
    <row r="7" spans="1:7" s="2" customFormat="1" ht="13.5" customHeight="1">
      <c r="A7" s="11" t="s">
        <v>14</v>
      </c>
      <c r="B7" s="11"/>
      <c r="C7" s="11"/>
      <c r="D7" s="11"/>
      <c r="E7" s="11"/>
      <c r="F7" s="11"/>
      <c r="G7" s="11"/>
    </row>
    <row r="8" spans="1:7" s="2" customFormat="1" ht="13.5" customHeight="1">
      <c r="A8" s="57" t="s">
        <v>110</v>
      </c>
      <c r="B8" s="58"/>
      <c r="C8" s="58"/>
      <c r="D8" s="26"/>
      <c r="E8" s="11"/>
      <c r="F8" s="27"/>
      <c r="G8" s="27"/>
    </row>
    <row r="9" spans="1:7" s="2" customFormat="1" ht="6.75" customHeight="1">
      <c r="A9" s="22"/>
      <c r="B9" s="22"/>
      <c r="C9" s="22"/>
      <c r="D9" s="22"/>
      <c r="E9" s="22"/>
      <c r="F9" s="22"/>
      <c r="G9" s="22"/>
    </row>
    <row r="10" spans="1:7" s="2" customFormat="1" ht="24" customHeight="1">
      <c r="A10" s="28" t="s">
        <v>27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8" t="s">
        <v>33</v>
      </c>
    </row>
    <row r="11" spans="1:7" s="2" customFormat="1" ht="12.75" customHeight="1" hidden="1">
      <c r="A11" s="28" t="s">
        <v>0</v>
      </c>
      <c r="B11" s="28" t="s">
        <v>2</v>
      </c>
      <c r="C11" s="28" t="s">
        <v>4</v>
      </c>
      <c r="D11" s="28" t="s">
        <v>6</v>
      </c>
      <c r="E11" s="28" t="s">
        <v>7</v>
      </c>
      <c r="F11" s="28" t="s">
        <v>8</v>
      </c>
      <c r="G11" s="28" t="s">
        <v>9</v>
      </c>
    </row>
    <row r="12" spans="1:7" s="2" customFormat="1" ht="3" customHeight="1">
      <c r="A12" s="22"/>
      <c r="B12" s="22"/>
      <c r="C12" s="22"/>
      <c r="D12" s="22"/>
      <c r="E12" s="22"/>
      <c r="F12" s="22"/>
      <c r="G12" s="22"/>
    </row>
    <row r="13" spans="1:7" s="2" customFormat="1" ht="30.75" customHeight="1">
      <c r="A13" s="29"/>
      <c r="B13" s="30" t="s">
        <v>76</v>
      </c>
      <c r="C13" s="30" t="s">
        <v>77</v>
      </c>
      <c r="D13" s="30"/>
      <c r="E13" s="31"/>
      <c r="F13" s="32"/>
      <c r="G13" s="32">
        <f>G14</f>
        <v>0</v>
      </c>
    </row>
    <row r="14" spans="1:7" s="2" customFormat="1" ht="28.5" customHeight="1">
      <c r="A14" s="33"/>
      <c r="B14" s="34" t="s">
        <v>78</v>
      </c>
      <c r="C14" s="34" t="s">
        <v>79</v>
      </c>
      <c r="D14" s="34"/>
      <c r="E14" s="35"/>
      <c r="F14" s="36"/>
      <c r="G14" s="36">
        <f>G15</f>
        <v>0</v>
      </c>
    </row>
    <row r="15" spans="1:7" s="2" customFormat="1" ht="24">
      <c r="A15" s="37">
        <v>1</v>
      </c>
      <c r="B15" s="38" t="s">
        <v>80</v>
      </c>
      <c r="C15" s="38" t="s">
        <v>92</v>
      </c>
      <c r="D15" s="38" t="s">
        <v>40</v>
      </c>
      <c r="E15" s="39">
        <v>1</v>
      </c>
      <c r="F15" s="40"/>
      <c r="G15" s="40">
        <f>E15*F15</f>
        <v>0</v>
      </c>
    </row>
    <row r="16" spans="1:7" s="2" customFormat="1" ht="30.75" customHeight="1">
      <c r="A16" s="45"/>
      <c r="B16" s="46"/>
      <c r="C16" s="46" t="s">
        <v>55</v>
      </c>
      <c r="D16" s="46"/>
      <c r="E16" s="47"/>
      <c r="F16" s="48"/>
      <c r="G16" s="48">
        <f>G13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F15" sqref="F15"/>
    </sheetView>
  </sheetViews>
  <sheetFormatPr defaultColWidth="10.5" defaultRowHeight="12" customHeight="1"/>
  <cols>
    <col min="1" max="1" width="4" style="49" customWidth="1"/>
    <col min="2" max="2" width="13.66015625" style="50" customWidth="1"/>
    <col min="3" max="3" width="49.66015625" style="50" customWidth="1"/>
    <col min="4" max="4" width="3.66015625" style="50" customWidth="1"/>
    <col min="5" max="5" width="11.16015625" style="51" customWidth="1"/>
    <col min="6" max="6" width="11.5" style="52" customWidth="1"/>
    <col min="7" max="7" width="17.16015625" style="52" customWidth="1"/>
    <col min="8" max="16384" width="10.5" style="1" customWidth="1"/>
  </cols>
  <sheetData>
    <row r="1" spans="1:7" s="2" customFormat="1" ht="27.75" customHeight="1">
      <c r="A1" s="55" t="s">
        <v>25</v>
      </c>
      <c r="B1" s="56"/>
      <c r="C1" s="56"/>
      <c r="D1" s="56"/>
      <c r="E1" s="56"/>
      <c r="F1" s="56"/>
      <c r="G1" s="56"/>
    </row>
    <row r="2" spans="1:7" s="2" customFormat="1" ht="12.75" customHeight="1">
      <c r="A2" s="7" t="s">
        <v>90</v>
      </c>
      <c r="B2" s="11"/>
      <c r="C2" s="11"/>
      <c r="D2" s="11"/>
      <c r="E2" s="11"/>
      <c r="F2" s="11"/>
      <c r="G2" s="11"/>
    </row>
    <row r="3" spans="1:7" s="2" customFormat="1" ht="12.75" customHeight="1">
      <c r="A3" s="7" t="s">
        <v>91</v>
      </c>
      <c r="B3" s="11"/>
      <c r="C3" s="11"/>
      <c r="D3" s="11"/>
      <c r="E3" s="11"/>
      <c r="F3" s="11"/>
      <c r="G3" s="11"/>
    </row>
    <row r="4" spans="1:7" s="2" customFormat="1" ht="13.5" customHeight="1">
      <c r="A4" s="21" t="s">
        <v>26</v>
      </c>
      <c r="B4" s="7"/>
      <c r="C4" s="21" t="s">
        <v>93</v>
      </c>
      <c r="D4" s="8"/>
      <c r="E4" s="8"/>
      <c r="F4" s="8"/>
      <c r="G4" s="8"/>
    </row>
    <row r="5" spans="1:7" s="2" customFormat="1" ht="6.75" customHeight="1">
      <c r="A5" s="22"/>
      <c r="B5" s="23"/>
      <c r="C5" s="23"/>
      <c r="D5" s="23"/>
      <c r="E5" s="24"/>
      <c r="F5" s="25"/>
      <c r="G5" s="25"/>
    </row>
    <row r="6" spans="1:7" s="2" customFormat="1" ht="12.75" customHeight="1">
      <c r="A6" s="11" t="s">
        <v>86</v>
      </c>
      <c r="B6" s="11"/>
      <c r="C6" s="11"/>
      <c r="D6" s="11"/>
      <c r="E6" s="11"/>
      <c r="F6" s="11"/>
      <c r="G6" s="11"/>
    </row>
    <row r="7" spans="1:7" s="2" customFormat="1" ht="13.5" customHeight="1">
      <c r="A7" s="11" t="s">
        <v>111</v>
      </c>
      <c r="B7" s="11"/>
      <c r="C7" s="11"/>
      <c r="D7" s="11"/>
      <c r="E7" s="11"/>
      <c r="F7" s="11"/>
      <c r="G7" s="11"/>
    </row>
    <row r="8" spans="1:7" s="2" customFormat="1" ht="13.5" customHeight="1">
      <c r="A8" s="57" t="s">
        <v>110</v>
      </c>
      <c r="B8" s="58"/>
      <c r="C8" s="58"/>
      <c r="D8" s="26"/>
      <c r="E8" s="11"/>
      <c r="F8" s="27"/>
      <c r="G8" s="27"/>
    </row>
    <row r="9" spans="1:7" s="2" customFormat="1" ht="6.75" customHeight="1">
      <c r="A9" s="22"/>
      <c r="B9" s="22"/>
      <c r="C9" s="22"/>
      <c r="D9" s="22"/>
      <c r="E9" s="22"/>
      <c r="F9" s="22"/>
      <c r="G9" s="22"/>
    </row>
    <row r="10" spans="1:7" s="2" customFormat="1" ht="24" customHeight="1">
      <c r="A10" s="28" t="s">
        <v>27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8" t="s">
        <v>33</v>
      </c>
    </row>
    <row r="11" spans="1:7" s="2" customFormat="1" ht="12.75" customHeight="1" hidden="1">
      <c r="A11" s="28" t="s">
        <v>0</v>
      </c>
      <c r="B11" s="28" t="s">
        <v>2</v>
      </c>
      <c r="C11" s="28" t="s">
        <v>4</v>
      </c>
      <c r="D11" s="28" t="s">
        <v>6</v>
      </c>
      <c r="E11" s="28" t="s">
        <v>7</v>
      </c>
      <c r="F11" s="28" t="s">
        <v>8</v>
      </c>
      <c r="G11" s="28" t="s">
        <v>9</v>
      </c>
    </row>
    <row r="12" spans="1:7" s="2" customFormat="1" ht="3" customHeight="1">
      <c r="A12" s="22"/>
      <c r="B12" s="22"/>
      <c r="C12" s="22"/>
      <c r="D12" s="22"/>
      <c r="E12" s="22"/>
      <c r="F12" s="22"/>
      <c r="G12" s="22"/>
    </row>
    <row r="13" spans="1:7" s="2" customFormat="1" ht="30.75" customHeight="1">
      <c r="A13" s="29"/>
      <c r="B13" s="30" t="s">
        <v>5</v>
      </c>
      <c r="C13" s="30" t="s">
        <v>53</v>
      </c>
      <c r="D13" s="30"/>
      <c r="E13" s="31"/>
      <c r="F13" s="32"/>
      <c r="G13" s="32">
        <f>G14</f>
        <v>0</v>
      </c>
    </row>
    <row r="14" spans="1:7" s="2" customFormat="1" ht="28.5" customHeight="1">
      <c r="A14" s="33"/>
      <c r="B14" s="34" t="s">
        <v>81</v>
      </c>
      <c r="C14" s="34" t="s">
        <v>82</v>
      </c>
      <c r="D14" s="34"/>
      <c r="E14" s="35"/>
      <c r="F14" s="36"/>
      <c r="G14" s="36">
        <f>G15</f>
        <v>0</v>
      </c>
    </row>
    <row r="15" spans="1:7" s="2" customFormat="1" ht="32.25" customHeight="1">
      <c r="A15" s="37">
        <v>1</v>
      </c>
      <c r="B15" s="38" t="s">
        <v>83</v>
      </c>
      <c r="C15" s="38" t="s">
        <v>94</v>
      </c>
      <c r="D15" s="38" t="s">
        <v>36</v>
      </c>
      <c r="E15" s="39">
        <v>1</v>
      </c>
      <c r="F15" s="40"/>
      <c r="G15" s="40">
        <f>E15*F15</f>
        <v>0</v>
      </c>
    </row>
    <row r="16" spans="1:7" s="2" customFormat="1" ht="30.75" customHeight="1">
      <c r="A16" s="45"/>
      <c r="B16" s="46"/>
      <c r="C16" s="46" t="s">
        <v>55</v>
      </c>
      <c r="D16" s="46"/>
      <c r="E16" s="47"/>
      <c r="F16" s="48"/>
      <c r="G16" s="48">
        <f>G13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140" zoomScaleNormal="140" zoomScalePageLayoutView="0" workbookViewId="0" topLeftCell="A10">
      <selection activeCell="C21" sqref="C21"/>
    </sheetView>
  </sheetViews>
  <sheetFormatPr defaultColWidth="10.5" defaultRowHeight="12" customHeight="1"/>
  <cols>
    <col min="1" max="1" width="4" style="49" customWidth="1"/>
    <col min="2" max="2" width="13.66015625" style="50" customWidth="1"/>
    <col min="3" max="3" width="49.66015625" style="50" customWidth="1"/>
    <col min="4" max="4" width="3.66015625" style="50" customWidth="1"/>
    <col min="5" max="5" width="11.16015625" style="51" customWidth="1"/>
    <col min="6" max="6" width="11.5" style="52" customWidth="1"/>
    <col min="7" max="7" width="17.16015625" style="52" customWidth="1"/>
    <col min="8" max="16384" width="10.5" style="1" customWidth="1"/>
  </cols>
  <sheetData>
    <row r="1" spans="1:7" s="2" customFormat="1" ht="27.75" customHeight="1">
      <c r="A1" s="55" t="s">
        <v>25</v>
      </c>
      <c r="B1" s="56"/>
      <c r="C1" s="56"/>
      <c r="D1" s="56"/>
      <c r="E1" s="56"/>
      <c r="F1" s="56"/>
      <c r="G1" s="56"/>
    </row>
    <row r="2" spans="1:7" s="2" customFormat="1" ht="12.75" customHeight="1">
      <c r="A2" s="7" t="s">
        <v>90</v>
      </c>
      <c r="B2" s="11"/>
      <c r="C2" s="11"/>
      <c r="D2" s="11"/>
      <c r="E2" s="11"/>
      <c r="F2" s="11"/>
      <c r="G2" s="11"/>
    </row>
    <row r="3" spans="1:7" s="2" customFormat="1" ht="12.75" customHeight="1">
      <c r="A3" s="7" t="s">
        <v>91</v>
      </c>
      <c r="B3" s="11"/>
      <c r="C3" s="11"/>
      <c r="D3" s="11"/>
      <c r="E3" s="11"/>
      <c r="F3" s="11"/>
      <c r="G3" s="11"/>
    </row>
    <row r="4" spans="1:7" s="2" customFormat="1" ht="13.5" customHeight="1">
      <c r="A4" s="21" t="s">
        <v>26</v>
      </c>
      <c r="B4" s="7"/>
      <c r="C4" s="21" t="s">
        <v>93</v>
      </c>
      <c r="D4" s="8"/>
      <c r="E4" s="8"/>
      <c r="F4" s="8"/>
      <c r="G4" s="8"/>
    </row>
    <row r="5" spans="1:7" s="2" customFormat="1" ht="6.75" customHeight="1">
      <c r="A5" s="22"/>
      <c r="B5" s="23"/>
      <c r="C5" s="23"/>
      <c r="D5" s="23"/>
      <c r="E5" s="24"/>
      <c r="F5" s="25"/>
      <c r="G5" s="25"/>
    </row>
    <row r="6" spans="1:7" s="2" customFormat="1" ht="12.75" customHeight="1">
      <c r="A6" s="11" t="s">
        <v>86</v>
      </c>
      <c r="B6" s="11"/>
      <c r="C6" s="11"/>
      <c r="D6" s="11"/>
      <c r="E6" s="11"/>
      <c r="F6" s="11"/>
      <c r="G6" s="11"/>
    </row>
    <row r="7" spans="1:7" s="2" customFormat="1" ht="13.5" customHeight="1">
      <c r="A7" s="11" t="s">
        <v>111</v>
      </c>
      <c r="B7" s="11"/>
      <c r="C7" s="11"/>
      <c r="D7" s="11"/>
      <c r="E7" s="11"/>
      <c r="F7" s="11"/>
      <c r="G7" s="11"/>
    </row>
    <row r="8" spans="1:7" s="2" customFormat="1" ht="13.5" customHeight="1">
      <c r="A8" s="57" t="s">
        <v>110</v>
      </c>
      <c r="B8" s="58"/>
      <c r="C8" s="58"/>
      <c r="D8" s="26"/>
      <c r="E8" s="11"/>
      <c r="F8" s="27"/>
      <c r="G8" s="27"/>
    </row>
    <row r="9" spans="1:7" s="2" customFormat="1" ht="6.75" customHeight="1">
      <c r="A9" s="22"/>
      <c r="B9" s="22"/>
      <c r="C9" s="22"/>
      <c r="D9" s="22"/>
      <c r="E9" s="22"/>
      <c r="F9" s="22"/>
      <c r="G9" s="22"/>
    </row>
    <row r="10" spans="1:7" s="2" customFormat="1" ht="24" customHeight="1">
      <c r="A10" s="28" t="s">
        <v>27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8" t="s">
        <v>33</v>
      </c>
    </row>
    <row r="11" spans="1:7" s="2" customFormat="1" ht="12.75" customHeight="1" hidden="1">
      <c r="A11" s="28" t="s">
        <v>0</v>
      </c>
      <c r="B11" s="28" t="s">
        <v>2</v>
      </c>
      <c r="C11" s="28" t="s">
        <v>4</v>
      </c>
      <c r="D11" s="28" t="s">
        <v>6</v>
      </c>
      <c r="E11" s="28" t="s">
        <v>7</v>
      </c>
      <c r="F11" s="28" t="s">
        <v>8</v>
      </c>
      <c r="G11" s="28" t="s">
        <v>9</v>
      </c>
    </row>
    <row r="12" spans="1:7" s="2" customFormat="1" ht="3" customHeight="1">
      <c r="A12" s="22"/>
      <c r="B12" s="22"/>
      <c r="C12" s="22"/>
      <c r="D12" s="22"/>
      <c r="E12" s="22"/>
      <c r="F12" s="22"/>
      <c r="G12" s="22"/>
    </row>
    <row r="13" spans="1:7" s="2" customFormat="1" ht="30.75" customHeight="1">
      <c r="A13" s="29"/>
      <c r="B13" s="30" t="s">
        <v>5</v>
      </c>
      <c r="C13" s="30" t="s">
        <v>53</v>
      </c>
      <c r="D13" s="30"/>
      <c r="E13" s="31"/>
      <c r="F13" s="32"/>
      <c r="G13" s="32">
        <f>G14</f>
        <v>0</v>
      </c>
    </row>
    <row r="14" spans="1:7" s="2" customFormat="1" ht="28.5" customHeight="1">
      <c r="A14" s="33"/>
      <c r="B14" s="34"/>
      <c r="C14" s="34" t="s">
        <v>99</v>
      </c>
      <c r="D14" s="34"/>
      <c r="E14" s="35"/>
      <c r="F14" s="36"/>
      <c r="G14" s="36">
        <f>SUM(G15:G25)</f>
        <v>0</v>
      </c>
    </row>
    <row r="15" spans="1:7" s="2" customFormat="1" ht="28.5" customHeight="1">
      <c r="A15" s="37">
        <v>1</v>
      </c>
      <c r="B15" s="38" t="s">
        <v>101</v>
      </c>
      <c r="C15" s="38" t="s">
        <v>112</v>
      </c>
      <c r="D15" s="38" t="s">
        <v>36</v>
      </c>
      <c r="E15" s="39">
        <v>1</v>
      </c>
      <c r="F15" s="40"/>
      <c r="G15" s="40">
        <f aca="true" t="shared" si="0" ref="G15:G25">E15*F15</f>
        <v>0</v>
      </c>
    </row>
    <row r="16" spans="1:7" s="2" customFormat="1" ht="28.5" customHeight="1">
      <c r="A16" s="37">
        <v>2</v>
      </c>
      <c r="B16" s="38" t="s">
        <v>101</v>
      </c>
      <c r="C16" s="38" t="s">
        <v>113</v>
      </c>
      <c r="D16" s="38" t="s">
        <v>36</v>
      </c>
      <c r="E16" s="39">
        <v>1</v>
      </c>
      <c r="F16" s="40"/>
      <c r="G16" s="40">
        <f t="shared" si="0"/>
        <v>0</v>
      </c>
    </row>
    <row r="17" spans="1:7" s="2" customFormat="1" ht="28.5" customHeight="1">
      <c r="A17" s="37">
        <v>3</v>
      </c>
      <c r="B17" s="38" t="s">
        <v>101</v>
      </c>
      <c r="C17" s="38" t="s">
        <v>114</v>
      </c>
      <c r="D17" s="38" t="s">
        <v>36</v>
      </c>
      <c r="E17" s="39">
        <v>1</v>
      </c>
      <c r="F17" s="40"/>
      <c r="G17" s="40">
        <f t="shared" si="0"/>
        <v>0</v>
      </c>
    </row>
    <row r="18" spans="1:7" s="2" customFormat="1" ht="28.5" customHeight="1">
      <c r="A18" s="37">
        <v>4</v>
      </c>
      <c r="B18" s="38" t="s">
        <v>101</v>
      </c>
      <c r="C18" s="38" t="s">
        <v>115</v>
      </c>
      <c r="D18" s="38" t="s">
        <v>36</v>
      </c>
      <c r="E18" s="39">
        <v>1</v>
      </c>
      <c r="F18" s="40"/>
      <c r="G18" s="40">
        <f t="shared" si="0"/>
        <v>0</v>
      </c>
    </row>
    <row r="19" spans="1:7" s="2" customFormat="1" ht="28.5" customHeight="1">
      <c r="A19" s="37">
        <v>5</v>
      </c>
      <c r="B19" s="38" t="s">
        <v>101</v>
      </c>
      <c r="C19" s="38" t="s">
        <v>116</v>
      </c>
      <c r="D19" s="38" t="s">
        <v>36</v>
      </c>
      <c r="E19" s="39">
        <v>1</v>
      </c>
      <c r="F19" s="40"/>
      <c r="G19" s="40">
        <f t="shared" si="0"/>
        <v>0</v>
      </c>
    </row>
    <row r="20" spans="1:7" s="2" customFormat="1" ht="28.5" customHeight="1">
      <c r="A20" s="37">
        <v>6</v>
      </c>
      <c r="B20" s="38" t="s">
        <v>101</v>
      </c>
      <c r="C20" s="38" t="s">
        <v>117</v>
      </c>
      <c r="D20" s="38" t="s">
        <v>36</v>
      </c>
      <c r="E20" s="39">
        <v>1</v>
      </c>
      <c r="F20" s="40"/>
      <c r="G20" s="40">
        <f t="shared" si="0"/>
        <v>0</v>
      </c>
    </row>
    <row r="21" spans="1:7" s="2" customFormat="1" ht="28.5" customHeight="1">
      <c r="A21" s="37">
        <v>7</v>
      </c>
      <c r="B21" s="38" t="s">
        <v>101</v>
      </c>
      <c r="C21" s="38" t="s">
        <v>95</v>
      </c>
      <c r="D21" s="38" t="s">
        <v>36</v>
      </c>
      <c r="E21" s="39">
        <v>150</v>
      </c>
      <c r="F21" s="40"/>
      <c r="G21" s="40">
        <f t="shared" si="0"/>
        <v>0</v>
      </c>
    </row>
    <row r="22" spans="1:7" s="2" customFormat="1" ht="28.5" customHeight="1">
      <c r="A22" s="37">
        <v>8</v>
      </c>
      <c r="B22" s="38" t="s">
        <v>101</v>
      </c>
      <c r="C22" s="38" t="s">
        <v>96</v>
      </c>
      <c r="D22" s="38" t="s">
        <v>36</v>
      </c>
      <c r="E22" s="39">
        <v>150</v>
      </c>
      <c r="F22" s="40"/>
      <c r="G22" s="40">
        <f t="shared" si="0"/>
        <v>0</v>
      </c>
    </row>
    <row r="23" spans="1:7" s="2" customFormat="1" ht="28.5" customHeight="1">
      <c r="A23" s="37">
        <v>9</v>
      </c>
      <c r="B23" s="38" t="s">
        <v>101</v>
      </c>
      <c r="C23" s="38" t="s">
        <v>97</v>
      </c>
      <c r="D23" s="38" t="s">
        <v>36</v>
      </c>
      <c r="E23" s="39">
        <v>150</v>
      </c>
      <c r="F23" s="40"/>
      <c r="G23" s="40">
        <f t="shared" si="0"/>
        <v>0</v>
      </c>
    </row>
    <row r="24" spans="1:7" s="2" customFormat="1" ht="28.5" customHeight="1">
      <c r="A24" s="37">
        <v>10</v>
      </c>
      <c r="B24" s="38" t="s">
        <v>101</v>
      </c>
      <c r="C24" s="38" t="s">
        <v>98</v>
      </c>
      <c r="D24" s="38" t="s">
        <v>36</v>
      </c>
      <c r="E24" s="39">
        <v>800</v>
      </c>
      <c r="F24" s="40"/>
      <c r="G24" s="40">
        <f t="shared" si="0"/>
        <v>0</v>
      </c>
    </row>
    <row r="25" spans="1:7" s="2" customFormat="1" ht="28.5" customHeight="1">
      <c r="A25" s="37">
        <v>11</v>
      </c>
      <c r="B25" s="38" t="s">
        <v>101</v>
      </c>
      <c r="C25" s="38" t="s">
        <v>102</v>
      </c>
      <c r="D25" s="38" t="s">
        <v>48</v>
      </c>
      <c r="E25" s="39">
        <v>4.5</v>
      </c>
      <c r="F25" s="40"/>
      <c r="G25" s="40">
        <f t="shared" si="0"/>
        <v>0</v>
      </c>
    </row>
    <row r="26" spans="1:7" s="2" customFormat="1" ht="32.25" customHeight="1">
      <c r="A26" s="37"/>
      <c r="B26" s="38"/>
      <c r="C26" s="38"/>
      <c r="D26" s="38"/>
      <c r="E26" s="39"/>
      <c r="F26" s="40"/>
      <c r="G26" s="40"/>
    </row>
    <row r="27" spans="1:7" s="2" customFormat="1" ht="30.75" customHeight="1">
      <c r="A27" s="45"/>
      <c r="B27" s="46"/>
      <c r="C27" s="46" t="s">
        <v>55</v>
      </c>
      <c r="D27" s="46"/>
      <c r="E27" s="47"/>
      <c r="F27" s="48"/>
      <c r="G27" s="48">
        <f>G13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EKOLSTAV</dc:creator>
  <cp:keywords/>
  <dc:description/>
  <cp:lastModifiedBy>Microsoft Office User</cp:lastModifiedBy>
  <cp:lastPrinted>2019-08-04T17:05:13Z</cp:lastPrinted>
  <dcterms:created xsi:type="dcterms:W3CDTF">2019-05-20T07:07:09Z</dcterms:created>
  <dcterms:modified xsi:type="dcterms:W3CDTF">2021-11-15T07:25:00Z</dcterms:modified>
  <cp:category/>
  <cp:version/>
  <cp:contentType/>
  <cp:contentStatus/>
</cp:coreProperties>
</file>